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0800" windowHeight="9000" firstSheet="1" activeTab="1"/>
  </bookViews>
  <sheets>
    <sheet name="foxz" sheetId="3" state="veryHidden" r:id="rId1"/>
    <sheet name="Du kien giam ty le ho ngheo" sheetId="2" r:id="rId2"/>
    <sheet name="dự kiến vốn" sheetId="4" r:id="rId3"/>
  </sheets>
  <externalReferences>
    <externalReference r:id="rId4"/>
    <externalReference r:id="rId5"/>
  </externalReferences>
  <definedNames>
    <definedName name="ADP" localSheetId="1">#REF!</definedName>
    <definedName name="ADP">#REF!</definedName>
    <definedName name="AKHAC" localSheetId="1">#REF!</definedName>
    <definedName name="AKHAC">#REF!</definedName>
    <definedName name="ALTINH" localSheetId="1">#REF!</definedName>
    <definedName name="ALTINH">#REF!</definedName>
    <definedName name="ANN" localSheetId="1">#REF!</definedName>
    <definedName name="ANN">#REF!</definedName>
    <definedName name="ANQD" localSheetId="1">#REF!</definedName>
    <definedName name="ANQD">#REF!</definedName>
    <definedName name="ANQQH" localSheetId="1">'[1]Dt 2001'!#REF!</definedName>
    <definedName name="ANQQH">'[1]Dt 2001'!#REF!</definedName>
    <definedName name="ANSNN" localSheetId="1">'[1]Dt 2001'!#REF!</definedName>
    <definedName name="ANSNN">'[1]Dt 2001'!#REF!</definedName>
    <definedName name="ANSNNxnk" localSheetId="1">'[1]Dt 2001'!#REF!</definedName>
    <definedName name="ANSNNxnk">'[1]Dt 2001'!#REF!</definedName>
    <definedName name="Anguon" localSheetId="1">'[1]Dt 2001'!#REF!</definedName>
    <definedName name="Anguon">'[1]Dt 2001'!#REF!</definedName>
    <definedName name="APC" localSheetId="1">'[1]Dt 2001'!#REF!</definedName>
    <definedName name="APC">'[1]Dt 2001'!#REF!</definedName>
    <definedName name="ATW" localSheetId="1">#REF!</definedName>
    <definedName name="ATW">#REF!</definedName>
    <definedName name="Can_doi" localSheetId="1">#REF!</definedName>
    <definedName name="Can_doi">#REF!</definedName>
    <definedName name="_xlnm.Database" localSheetId="1">#REF!</definedName>
    <definedName name="_xlnm.Database">#REF!</definedName>
    <definedName name="DNNN" localSheetId="1">#REF!</definedName>
    <definedName name="DNNN">#REF!</definedName>
    <definedName name="Khac" localSheetId="1">#REF!</definedName>
    <definedName name="Khac">#REF!</definedName>
    <definedName name="Khong_can_doi" localSheetId="1">#REF!</definedName>
    <definedName name="Khong_can_doi">#REF!</definedName>
    <definedName name="NQD" localSheetId="1">#REF!</definedName>
    <definedName name="NQD">#REF!</definedName>
    <definedName name="NQQH" localSheetId="1">'[1]Dt 2001'!#REF!</definedName>
    <definedName name="NQQH">'[1]Dt 2001'!#REF!</definedName>
    <definedName name="NSNN" localSheetId="1">'[1]Dt 2001'!#REF!</definedName>
    <definedName name="NSNN">'[1]Dt 2001'!#REF!</definedName>
    <definedName name="PC" localSheetId="1">'[1]Dt 2001'!#REF!</definedName>
    <definedName name="PC">'[1]Dt 2001'!#REF!</definedName>
    <definedName name="_xlnm.Print_Area" localSheetId="1">'Du kien giam ty le ho ngheo'!$A$1:$P$34</definedName>
    <definedName name="_xlnm.Print_Area">#REF!</definedName>
    <definedName name="PRINT_AREA_MI" localSheetId="1">#REF!</definedName>
    <definedName name="PRINT_AREA_MI">#REF!</definedName>
    <definedName name="Phan_cap" localSheetId="1">#REF!</definedName>
    <definedName name="Phan_cap">#REF!</definedName>
    <definedName name="Phi_le_phi" localSheetId="1">#REF!</definedName>
    <definedName name="Phi_le_phi">#REF!</definedName>
    <definedName name="Sort" localSheetId="1">'[2]XDCB tang 7%'!#REF!</definedName>
    <definedName name="Sort">'[2]XDCB tang 7%'!#REF!</definedName>
    <definedName name="TW" localSheetId="1">#REF!</definedName>
    <definedName name="TW">#REF!</definedName>
  </definedNames>
  <calcPr calcId="162913"/>
</workbook>
</file>

<file path=xl/calcChain.xml><?xml version="1.0" encoding="utf-8"?>
<calcChain xmlns="http://schemas.openxmlformats.org/spreadsheetml/2006/main">
  <c r="K13" i="2" l="1"/>
  <c r="L13" i="2" s="1"/>
  <c r="J13" i="2"/>
  <c r="K29" i="2"/>
  <c r="L29" i="2" s="1"/>
  <c r="J29" i="2"/>
  <c r="K33" i="2"/>
  <c r="L33" i="2"/>
  <c r="J33" i="2"/>
  <c r="N29" i="2"/>
  <c r="O29" i="2" s="1"/>
  <c r="N28" i="2"/>
  <c r="P14" i="2"/>
  <c r="P15" i="2"/>
  <c r="D22" i="4" l="1"/>
  <c r="C22" i="4"/>
  <c r="G19" i="4" l="1"/>
  <c r="H9" i="4"/>
  <c r="D11" i="4"/>
  <c r="P12" i="2"/>
  <c r="P9" i="2"/>
  <c r="J19" i="2"/>
  <c r="K19" i="2"/>
  <c r="L19" i="2" s="1"/>
  <c r="J20" i="2"/>
  <c r="K20" i="2" s="1"/>
  <c r="L20" i="2" s="1"/>
  <c r="J21" i="2"/>
  <c r="K21" i="2" s="1"/>
  <c r="L21" i="2" s="1"/>
  <c r="J22" i="2"/>
  <c r="K22" i="2" s="1"/>
  <c r="L22" i="2" s="1"/>
  <c r="J23" i="2"/>
  <c r="K23" i="2"/>
  <c r="L23" i="2" s="1"/>
  <c r="J24" i="2"/>
  <c r="K24" i="2" s="1"/>
  <c r="L24" i="2" s="1"/>
  <c r="J25" i="2"/>
  <c r="K25" i="2" s="1"/>
  <c r="L25" i="2" s="1"/>
  <c r="J26" i="2"/>
  <c r="K26" i="2" s="1"/>
  <c r="L26" i="2" s="1"/>
  <c r="J27" i="2"/>
  <c r="K27" i="2"/>
  <c r="L27" i="2" s="1"/>
  <c r="J28" i="2"/>
  <c r="K28" i="2" s="1"/>
  <c r="L28" i="2" s="1"/>
  <c r="J30" i="2"/>
  <c r="K30" i="2" s="1"/>
  <c r="L30" i="2" s="1"/>
  <c r="J31" i="2"/>
  <c r="K31" i="2"/>
  <c r="L31" i="2" s="1"/>
  <c r="J32" i="2"/>
  <c r="K32" i="2" s="1"/>
  <c r="L32" i="2" s="1"/>
  <c r="J9" i="2"/>
  <c r="K9" i="2"/>
  <c r="L9" i="2" s="1"/>
  <c r="J10" i="2"/>
  <c r="K10" i="2" s="1"/>
  <c r="L10" i="2" s="1"/>
  <c r="J11" i="2"/>
  <c r="K11" i="2"/>
  <c r="L11" i="2" s="1"/>
  <c r="J12" i="2"/>
  <c r="K12" i="2" s="1"/>
  <c r="L12" i="2" s="1"/>
  <c r="J14" i="2"/>
  <c r="K14" i="2" s="1"/>
  <c r="L14" i="2" s="1"/>
  <c r="J15" i="2"/>
  <c r="K15" i="2"/>
  <c r="L15" i="2" s="1"/>
  <c r="J16" i="2"/>
  <c r="K16" i="2" s="1"/>
  <c r="L16" i="2" s="1"/>
  <c r="J17" i="2"/>
  <c r="K17" i="2" s="1"/>
  <c r="L17" i="2" s="1"/>
  <c r="J18" i="2"/>
  <c r="K18" i="2" s="1"/>
  <c r="L18" i="2" s="1"/>
  <c r="N10" i="2"/>
  <c r="O10" i="2" s="1"/>
  <c r="P10" i="2" s="1"/>
  <c r="N11" i="2"/>
  <c r="O11" i="2" s="1"/>
  <c r="P11" i="2" s="1"/>
  <c r="N12" i="2"/>
  <c r="N13" i="2"/>
  <c r="O13" i="2" s="1"/>
  <c r="P13" i="2" s="1"/>
  <c r="N14" i="2"/>
  <c r="O14" i="2" s="1"/>
  <c r="N15" i="2"/>
  <c r="O15" i="2" s="1"/>
  <c r="N16" i="2"/>
  <c r="O16" i="2" s="1"/>
  <c r="P16" i="2" s="1"/>
  <c r="N17" i="2"/>
  <c r="O17" i="2" s="1"/>
  <c r="P17" i="2" s="1"/>
  <c r="O18" i="2"/>
  <c r="P18" i="2" s="1"/>
  <c r="N19" i="2"/>
  <c r="O19" i="2" s="1"/>
  <c r="P19" i="2" s="1"/>
  <c r="N20" i="2"/>
  <c r="O20" i="2" s="1"/>
  <c r="P20" i="2" s="1"/>
  <c r="N21" i="2"/>
  <c r="O21" i="2" s="1"/>
  <c r="P21" i="2" s="1"/>
  <c r="N22" i="2"/>
  <c r="O22" i="2" s="1"/>
  <c r="P22" i="2" s="1"/>
  <c r="N23" i="2"/>
  <c r="O23" i="2" s="1"/>
  <c r="P23" i="2" s="1"/>
  <c r="N24" i="2"/>
  <c r="O24" i="2" s="1"/>
  <c r="P24" i="2" s="1"/>
  <c r="N25" i="2"/>
  <c r="O25" i="2" s="1"/>
  <c r="P25" i="2" s="1"/>
  <c r="N26" i="2"/>
  <c r="O26" i="2" s="1"/>
  <c r="P26" i="2" s="1"/>
  <c r="N27" i="2"/>
  <c r="O27" i="2" s="1"/>
  <c r="P27" i="2" s="1"/>
  <c r="O28" i="2"/>
  <c r="P28" i="2" s="1"/>
  <c r="P29" i="2"/>
  <c r="N30" i="2"/>
  <c r="O30" i="2" s="1"/>
  <c r="P30" i="2" s="1"/>
  <c r="N31" i="2"/>
  <c r="O31" i="2" s="1"/>
  <c r="P31" i="2" s="1"/>
  <c r="N32" i="2"/>
  <c r="O32" i="2" s="1"/>
  <c r="P32" i="2" s="1"/>
  <c r="O33" i="2"/>
  <c r="P33" i="2" s="1"/>
  <c r="N9" i="2"/>
  <c r="O9" i="2" s="1"/>
  <c r="O12" i="2"/>
  <c r="C34" i="2" l="1"/>
  <c r="A3" i="4" l="1"/>
  <c r="G21" i="4" l="1"/>
  <c r="G18" i="4"/>
  <c r="G16" i="4"/>
  <c r="G15" i="4"/>
  <c r="G14" i="4"/>
  <c r="G13" i="4"/>
  <c r="G11" i="4"/>
  <c r="G10" i="4"/>
  <c r="D21" i="4"/>
  <c r="C21" i="4" s="1"/>
  <c r="D19" i="4"/>
  <c r="D18" i="4"/>
  <c r="D16" i="4"/>
  <c r="D15" i="4"/>
  <c r="D14" i="4"/>
  <c r="D13" i="4"/>
  <c r="D10" i="4"/>
  <c r="E9" i="4"/>
  <c r="F9" i="4"/>
  <c r="I9" i="4"/>
  <c r="E12" i="4"/>
  <c r="F12" i="4"/>
  <c r="H12" i="4"/>
  <c r="I12" i="4"/>
  <c r="E17" i="4"/>
  <c r="F17" i="4"/>
  <c r="H17" i="4"/>
  <c r="I17" i="4"/>
  <c r="F20" i="4"/>
  <c r="H20" i="4"/>
  <c r="I20" i="4"/>
  <c r="G8" i="4"/>
  <c r="D8" i="4"/>
  <c r="I7" i="4" l="1"/>
  <c r="G17" i="4"/>
  <c r="E20" i="4"/>
  <c r="E7" i="4" s="1"/>
  <c r="D9" i="4"/>
  <c r="C10" i="4"/>
  <c r="C14" i="4"/>
  <c r="C8" i="4"/>
  <c r="D17" i="4"/>
  <c r="C15" i="4"/>
  <c r="D20" i="4"/>
  <c r="G20" i="4"/>
  <c r="C19" i="4"/>
  <c r="F7" i="4"/>
  <c r="G12" i="4"/>
  <c r="H7" i="4"/>
  <c r="C16" i="4"/>
  <c r="C13" i="4"/>
  <c r="C11" i="4"/>
  <c r="G9" i="4"/>
  <c r="C18" i="4"/>
  <c r="C17" i="4" s="1"/>
  <c r="D12" i="4"/>
  <c r="C9" i="4" l="1"/>
  <c r="C12" i="4"/>
  <c r="C20" i="4"/>
  <c r="D7" i="4"/>
  <c r="G7" i="4"/>
  <c r="C7" i="4" l="1"/>
  <c r="I34" i="2"/>
  <c r="F34" i="2"/>
  <c r="J34" i="2" l="1"/>
  <c r="M34" i="2" l="1"/>
  <c r="N34" i="2" l="1"/>
  <c r="H34" i="2" l="1"/>
  <c r="K34" i="2" s="1"/>
  <c r="D34" i="2"/>
  <c r="G34" i="2"/>
  <c r="E34" i="2" l="1"/>
  <c r="L34" i="2" s="1"/>
  <c r="O34" i="2"/>
  <c r="P34" i="2" s="1"/>
</calcChain>
</file>

<file path=xl/sharedStrings.xml><?xml version="1.0" encoding="utf-8"?>
<sst xmlns="http://schemas.openxmlformats.org/spreadsheetml/2006/main" count="88" uniqueCount="76">
  <si>
    <t>TT</t>
  </si>
  <si>
    <t>Hộ nghèo</t>
  </si>
  <si>
    <t>Hộ cận nghèo</t>
  </si>
  <si>
    <t>Số hộ</t>
  </si>
  <si>
    <t>Số hộ  giảm</t>
  </si>
  <si>
    <t>Cộng</t>
  </si>
  <si>
    <t>Tỷ lệ (%)</t>
  </si>
  <si>
    <t>Tỷ lệ giảm (%)</t>
  </si>
  <si>
    <t>Số hộ cuối năm 2025</t>
  </si>
  <si>
    <t>ỦY BAN NHÂN DÂN</t>
  </si>
  <si>
    <t>STT</t>
  </si>
  <si>
    <t>Tên dự án, tiểu dự án</t>
  </si>
  <si>
    <t>Tổng</t>
  </si>
  <si>
    <t>Vốn ngân sách TW</t>
  </si>
  <si>
    <t>Ghi chú</t>
  </si>
  <si>
    <t>II</t>
  </si>
  <si>
    <t>DA 2. Đa dạng hóa sinh kế, phát triển mô hình giảm nghèo</t>
  </si>
  <si>
    <t>III</t>
  </si>
  <si>
    <t>DA 3. Hỗ trợ phát triển sản xuất, cải thiện dinh dưỡng</t>
  </si>
  <si>
    <t>TDA 1. Hỗ trợ phát triển sản xuất trong lĩnh vực nông nghiệp</t>
  </si>
  <si>
    <t>TDA 2. Cải thiện dinh dưỡng</t>
  </si>
  <si>
    <t>IV</t>
  </si>
  <si>
    <t>DA 4. Phát triển giáo dục nghề nghiệp, việc làm bền vững</t>
  </si>
  <si>
    <t>TDA 1. Phát triển giáo dục nghề nghiệp vùng nghèo, vùng khó khăn</t>
  </si>
  <si>
    <t>TDA 2. Hỗ trợ người lao động đi làm việc ở nước ngoài theo hợp đồng</t>
  </si>
  <si>
    <t>TDA 3. Hỗ trợ việc làm bền vững</t>
  </si>
  <si>
    <t>V</t>
  </si>
  <si>
    <t>DA 5. Hỗ trợ nhà ở cho HN, HCN trên địa bàn các huyện nghèo</t>
  </si>
  <si>
    <t>VI</t>
  </si>
  <si>
    <t>DA 6. Truyền thông và giảm nghèo về thông tin</t>
  </si>
  <si>
    <t>TDA 1. Giảm nghèo về thông tin</t>
  </si>
  <si>
    <t>TDA 2. Truyền thông về giảm nghèo đa chiều</t>
  </si>
  <si>
    <t>DA 7. Nâng cao năng lực và giám sát, đánh giá thực hiện Chương trình</t>
  </si>
  <si>
    <t>TDA 1. Nâng cao năng lực thực hiện Chương trình</t>
  </si>
  <si>
    <t>TDA 2. Giám sát, đánh giá</t>
  </si>
  <si>
    <t>I</t>
  </si>
  <si>
    <t>Tổng vốn dự kiến</t>
  </si>
  <si>
    <t>đơn vị tính: triệu đồng</t>
  </si>
  <si>
    <t>PHƯỜNG TAM THANH</t>
  </si>
  <si>
    <t>NĂM 2025</t>
  </si>
  <si>
    <t xml:space="preserve">KẾ HOẠCH NĂM 2026 (Dự kiến) </t>
  </si>
  <si>
    <t xml:space="preserve">Khối </t>
  </si>
  <si>
    <t>Tổng số hộ dân cư cuối năm 2025</t>
  </si>
  <si>
    <t>Dự kiến tổng số hộ dân cư cuối năm 2026</t>
  </si>
  <si>
    <t>Khối 1</t>
  </si>
  <si>
    <t>Khối 2</t>
  </si>
  <si>
    <t>Khối 3</t>
  </si>
  <si>
    <t>Khối 6</t>
  </si>
  <si>
    <t>Khối 7</t>
  </si>
  <si>
    <t>Khối 8</t>
  </si>
  <si>
    <t>Khối 9</t>
  </si>
  <si>
    <t>Khối 10</t>
  </si>
  <si>
    <t>Khối 11</t>
  </si>
  <si>
    <t>Khối Hoàng Sơn</t>
  </si>
  <si>
    <t>Khối Hoàng Trung</t>
  </si>
  <si>
    <t>Khối Đồng Én</t>
  </si>
  <si>
    <t>Khối Tàng Khảm</t>
  </si>
  <si>
    <t>Khối Chi Mạc - Nà Kéo</t>
  </si>
  <si>
    <t>Khối Hoàng Tâm</t>
  </si>
  <si>
    <t>Khối Khòn Pịt</t>
  </si>
  <si>
    <t>Khối Hoàng Tân</t>
  </si>
  <si>
    <t>Khối Hoàng Thượng</t>
  </si>
  <si>
    <t>Khối Bản Viển</t>
  </si>
  <si>
    <t>Khối Đồi Chè</t>
  </si>
  <si>
    <t>Khối Pàn Pè</t>
  </si>
  <si>
    <t>Khối Hoàng Thanh</t>
  </si>
  <si>
    <t>Khối Nà Sèn</t>
  </si>
  <si>
    <t>Khối Nà Pàn</t>
  </si>
  <si>
    <t>Khối Hoàng Thủy</t>
  </si>
  <si>
    <t>CHƯƠNG TRÌNH GIẢM NGHÈO</t>
  </si>
  <si>
    <t>Vốn ngân sách phường</t>
  </si>
  <si>
    <t>Vốn dự kiến năm 2026</t>
  </si>
  <si>
    <t>Vốn năm 2025 kéo dài</t>
  </si>
  <si>
    <t>(Kèm theo Kế hoạch số        /KH-UBND ngày    /4/2026 của UBND phường Tam Thanh)</t>
  </si>
  <si>
    <t>BIỂU DỰ KIẾN GIẢM NGHÈO NĂM 2026</t>
  </si>
  <si>
    <t>BIỂU TỔNG HỢP DỰ KIẾN VỐN THỰC HIỆN CHƯƠNG TRÌNH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</si>
</sst>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_-* #,##0\ _₫_-;\-* #,##0\ _₫_-;_-* &quot;-&quot;??\ _₫_-;_-@_-"/>
    <numFmt numFmtId="167" formatCode="0;[Red]0"/>
    <numFmt numFmtId="168" formatCode="0.000;[Red]0.000"/>
    <numFmt numFmtId="169" formatCode="0.00;[Red]0.00"/>
    <numFmt numFmtId="170" formatCode="0.0;[Red]0.0"/>
  </numFmts>
  <fonts count="20" x14ac:knownFonts="1">
    <font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2"/>
    </font>
    <font>
      <sz val="14"/>
      <color indexed="8"/>
      <name val="Times New Roman"/>
      <family val="2"/>
    </font>
    <font>
      <sz val="10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</cellStyleXfs>
  <cellXfs count="93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8" fontId="0" fillId="0" borderId="0" xfId="0" applyNumberFormat="1" applyAlignment="1">
      <alignment wrapText="1"/>
    </xf>
    <xf numFmtId="0" fontId="9" fillId="0" borderId="0" xfId="0" applyFont="1" applyAlignment="1">
      <alignment horizontal="center" vertical="center"/>
    </xf>
    <xf numFmtId="164" fontId="10" fillId="0" borderId="0" xfId="1" applyFont="1" applyFill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164" fontId="9" fillId="0" borderId="0" xfId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64" fontId="9" fillId="0" borderId="1" xfId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vertical="center" wrapText="1"/>
    </xf>
    <xf numFmtId="164" fontId="9" fillId="0" borderId="4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164" fontId="8" fillId="0" borderId="1" xfId="1" applyFont="1" applyFill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vertical="center" wrapText="1"/>
    </xf>
    <xf numFmtId="165" fontId="8" fillId="0" borderId="1" xfId="0" applyNumberFormat="1" applyFont="1" applyBorder="1" applyAlignment="1">
      <alignment vertical="center" wrapText="1"/>
    </xf>
    <xf numFmtId="164" fontId="8" fillId="0" borderId="4" xfId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 wrapText="1"/>
    </xf>
    <xf numFmtId="167" fontId="8" fillId="0" borderId="8" xfId="0" applyNumberFormat="1" applyFont="1" applyBorder="1" applyAlignment="1">
      <alignment horizontal="right" vertical="center" wrapText="1"/>
    </xf>
    <xf numFmtId="167" fontId="8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5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justify" vertical="center" wrapText="1"/>
    </xf>
    <xf numFmtId="167" fontId="6" fillId="0" borderId="1" xfId="0" applyNumberFormat="1" applyFont="1" applyBorder="1" applyAlignment="1">
      <alignment horizontal="justify" vertical="center" wrapText="1"/>
    </xf>
    <xf numFmtId="0" fontId="16" fillId="0" borderId="0" xfId="0" applyFont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167" fontId="8" fillId="0" borderId="1" xfId="0" applyNumberFormat="1" applyFont="1" applyBorder="1" applyAlignment="1">
      <alignment horizontal="right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right" vertical="center" wrapText="1"/>
    </xf>
    <xf numFmtId="165" fontId="9" fillId="0" borderId="1" xfId="1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 wrapText="1"/>
    </xf>
    <xf numFmtId="166" fontId="18" fillId="0" borderId="1" xfId="3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169" fontId="9" fillId="0" borderId="1" xfId="0" applyNumberFormat="1" applyFont="1" applyBorder="1" applyAlignment="1">
      <alignment horizontal="right" vertical="center" wrapText="1"/>
    </xf>
    <xf numFmtId="169" fontId="8" fillId="0" borderId="1" xfId="0" applyNumberFormat="1" applyFont="1" applyBorder="1" applyAlignment="1">
      <alignment horizontal="right" vertical="center" wrapText="1"/>
    </xf>
    <xf numFmtId="164" fontId="9" fillId="0" borderId="1" xfId="1" applyNumberFormat="1" applyFont="1" applyBorder="1" applyAlignment="1">
      <alignment horizontal="right" vertical="center" wrapText="1"/>
    </xf>
    <xf numFmtId="170" fontId="8" fillId="0" borderId="1" xfId="0" applyNumberFormat="1" applyFont="1" applyBorder="1" applyAlignment="1">
      <alignment horizontal="right" vertical="center" wrapText="1"/>
    </xf>
    <xf numFmtId="169" fontId="8" fillId="0" borderId="8" xfId="0" applyNumberFormat="1" applyFont="1" applyBorder="1" applyAlignment="1">
      <alignment horizontal="right" vertical="center" wrapText="1"/>
    </xf>
    <xf numFmtId="39" fontId="9" fillId="0" borderId="1" xfId="1" applyNumberFormat="1" applyFont="1" applyFill="1" applyBorder="1" applyAlignment="1">
      <alignment horizontal="center" vertical="center"/>
    </xf>
    <xf numFmtId="39" fontId="8" fillId="0" borderId="1" xfId="1" applyNumberFormat="1" applyFont="1" applyFill="1" applyBorder="1" applyAlignment="1">
      <alignment horizontal="center" vertical="center"/>
    </xf>
    <xf numFmtId="2" fontId="8" fillId="0" borderId="1" xfId="1" applyNumberFormat="1" applyFont="1" applyFill="1" applyBorder="1" applyAlignment="1">
      <alignment horizontal="center" vertical="center"/>
    </xf>
    <xf numFmtId="2" fontId="9" fillId="0" borderId="1" xfId="1" applyNumberFormat="1" applyFont="1" applyFill="1" applyBorder="1" applyAlignment="1">
      <alignment horizontal="center" vertical="center"/>
    </xf>
    <xf numFmtId="165" fontId="9" fillId="0" borderId="1" xfId="1" applyNumberFormat="1" applyFont="1" applyFill="1" applyBorder="1" applyAlignment="1">
      <alignment vertical="center"/>
    </xf>
    <xf numFmtId="1" fontId="8" fillId="0" borderId="1" xfId="1" applyNumberFormat="1" applyFont="1" applyFill="1" applyBorder="1" applyAlignment="1">
      <alignment horizontal="center" vertical="center"/>
    </xf>
    <xf numFmtId="2" fontId="9" fillId="0" borderId="0" xfId="1" applyNumberFormat="1" applyFont="1" applyFill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15" fillId="0" borderId="7" xfId="0" applyNumberFormat="1" applyFont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/>
    </xf>
    <xf numFmtId="165" fontId="9" fillId="0" borderId="1" xfId="1" applyNumberFormat="1" applyFont="1" applyFill="1" applyBorder="1" applyAlignment="1">
      <alignment horizontal="center" vertical="center"/>
    </xf>
    <xf numFmtId="1" fontId="9" fillId="0" borderId="1" xfId="1" applyNumberFormat="1" applyFont="1" applyFill="1" applyBorder="1" applyAlignment="1">
      <alignment horizontal="center" vertical="center"/>
    </xf>
    <xf numFmtId="166" fontId="19" fillId="0" borderId="1" xfId="3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8" fillId="0" borderId="2" xfId="1" applyFont="1" applyFill="1" applyBorder="1" applyAlignment="1">
      <alignment horizontal="center" vertical="center" wrapText="1"/>
    </xf>
    <xf numFmtId="164" fontId="8" fillId="0" borderId="3" xfId="1" applyFont="1" applyFill="1" applyBorder="1" applyAlignment="1">
      <alignment horizontal="center" vertical="center" wrapText="1"/>
    </xf>
    <xf numFmtId="164" fontId="8" fillId="0" borderId="4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7">
    <cellStyle name="Comma" xfId="1" builtinId="3"/>
    <cellStyle name="Comma 2" xfId="3"/>
    <cellStyle name="Normal" xfId="0" builtinId="0"/>
    <cellStyle name="Normal 2" xfId="4"/>
    <cellStyle name="Normal 3" xfId="5"/>
    <cellStyle name="Normal 4" xfId="2"/>
    <cellStyle name="Normal 5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TC15\SHARE_QLNSDPNSNN$\Hang\Bieu%20mau%20thu%202003%20vong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3nsdp25\my%20documents\My%20Documents\Microsoft%20Excel\Plan%202002\QH%20thong%20qua\Phu%20luc\UBTVQH\H011223%20Dau%20tu%20mot%20so%20muc%20tieu%20nam%202002%20(Phu%20luc%2010%20-%201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 NSNN(V2)"/>
      <sheetName val="Dt 2001"/>
      <sheetName val="tinh CD DT"/>
      <sheetName val="Thu NSNN (V1)"/>
      <sheetName val="mau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ms"/>
      <sheetName val="Phu luc 11"/>
      <sheetName val="Phu luc 10"/>
      <sheetName val="XDCB tang 7%"/>
      <sheetName val="Cua khau long ho"/>
      <sheetName val="Dau tu theo QD cua TTCP"/>
      <sheetName val="CSHT du lich"/>
      <sheetName val="Thuy san"/>
      <sheetName val="Neo dau tranh tru bao"/>
      <sheetName val="Phan lu dong bang song Hong"/>
      <sheetName val="The duc the thao"/>
      <sheetName val="Xoa cau khi"/>
      <sheetName val="Tuyen dan cu DBSCL"/>
      <sheetName val="Buon lang Tay Nguyen"/>
      <sheetName val="Quang cao truyen hinh"/>
      <sheetName val="LonghoSN"/>
      <sheetName val="Phat thanh"/>
      <sheetName val="Truyen hinh"/>
      <sheetName val="Dan toc DBKK"/>
      <sheetName val="Vung san xuat muoi"/>
      <sheetName val="Tranh chap dat dai"/>
      <sheetName val="Du bi dong vien"/>
      <sheetName val="Form"/>
      <sheetName val="TiviAdd"/>
      <sheetName val="Bak"/>
      <sheetName val="PhaDoMong"/>
      <sheetName val="KHT2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showGridLines="0" tabSelected="1" zoomScale="85" zoomScaleNormal="85" workbookViewId="0">
      <selection activeCell="F11" sqref="F11"/>
    </sheetView>
  </sheetViews>
  <sheetFormatPr defaultColWidth="8.90625" defaultRowHeight="15.6" x14ac:dyDescent="0.35"/>
  <cols>
    <col min="1" max="1" width="3.81640625" style="5" customWidth="1"/>
    <col min="2" max="2" width="16.81640625" style="5" customWidth="1"/>
    <col min="3" max="3" width="10" style="5" customWidth="1"/>
    <col min="4" max="4" width="6.6328125" style="5" customWidth="1"/>
    <col min="5" max="5" width="6.54296875" style="5" customWidth="1"/>
    <col min="6" max="6" width="6.81640625" style="6" customWidth="1"/>
    <col min="7" max="7" width="5.90625" style="7" customWidth="1"/>
    <col min="8" max="8" width="7.6328125" style="7" customWidth="1"/>
    <col min="9" max="9" width="5.90625" style="7" customWidth="1"/>
    <col min="10" max="10" width="6.6328125" style="7" customWidth="1"/>
    <col min="11" max="11" width="6.453125" style="7" customWidth="1"/>
    <col min="12" max="12" width="6.6328125" style="7" customWidth="1"/>
    <col min="13" max="13" width="5.81640625" style="7" customWidth="1"/>
    <col min="14" max="14" width="7.36328125" style="62" customWidth="1"/>
    <col min="15" max="15" width="5.81640625" style="62" customWidth="1"/>
    <col min="16" max="16" width="6.6328125" style="7" customWidth="1"/>
    <col min="17" max="26" width="6.6328125" style="5" customWidth="1"/>
    <col min="27" max="27" width="23.453125" style="5" customWidth="1"/>
    <col min="28" max="28" width="35.81640625" style="5" customWidth="1"/>
    <col min="29" max="16384" width="8.90625" style="5"/>
  </cols>
  <sheetData>
    <row r="1" spans="1:18" x14ac:dyDescent="0.35">
      <c r="A1" s="71" t="s">
        <v>9</v>
      </c>
      <c r="B1" s="71"/>
      <c r="C1" s="70"/>
      <c r="D1" s="10"/>
    </row>
    <row r="2" spans="1:18" ht="18" x14ac:dyDescent="0.35">
      <c r="A2" s="71" t="s">
        <v>38</v>
      </c>
      <c r="B2" s="71"/>
      <c r="C2" s="70"/>
      <c r="D2" s="10"/>
      <c r="E2" s="8"/>
      <c r="F2" s="8"/>
      <c r="G2" s="8"/>
      <c r="H2" s="8"/>
      <c r="I2" s="8"/>
      <c r="J2" s="8"/>
      <c r="K2" s="8"/>
      <c r="L2" s="8"/>
      <c r="M2" s="8"/>
      <c r="N2" s="66"/>
      <c r="O2" s="66"/>
      <c r="P2" s="8"/>
      <c r="Q2" s="9"/>
      <c r="R2" s="9"/>
    </row>
    <row r="3" spans="1:18" ht="18.75" customHeight="1" x14ac:dyDescent="0.35">
      <c r="A3" s="71" t="s">
        <v>74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10"/>
      <c r="R3" s="10"/>
    </row>
    <row r="4" spans="1:18" ht="20.25" customHeight="1" x14ac:dyDescent="0.35">
      <c r="A4" s="72" t="s">
        <v>73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10"/>
      <c r="R4" s="10"/>
    </row>
    <row r="5" spans="1:18" ht="9.75" customHeight="1" x14ac:dyDescent="0.35">
      <c r="F5" s="5"/>
      <c r="G5" s="5"/>
      <c r="H5" s="5"/>
      <c r="I5" s="5"/>
      <c r="J5" s="5"/>
      <c r="K5" s="5"/>
      <c r="L5" s="5"/>
      <c r="M5" s="5"/>
      <c r="N5" s="63"/>
      <c r="O5" s="63"/>
      <c r="P5" s="5"/>
    </row>
    <row r="6" spans="1:18" ht="30" customHeight="1" x14ac:dyDescent="0.35">
      <c r="A6" s="77" t="s">
        <v>0</v>
      </c>
      <c r="B6" s="77" t="s">
        <v>41</v>
      </c>
      <c r="C6" s="79" t="s">
        <v>39</v>
      </c>
      <c r="D6" s="80"/>
      <c r="E6" s="80"/>
      <c r="F6" s="80"/>
      <c r="G6" s="81"/>
      <c r="H6" s="79" t="s">
        <v>40</v>
      </c>
      <c r="I6" s="80"/>
      <c r="J6" s="80"/>
      <c r="K6" s="80"/>
      <c r="L6" s="80"/>
      <c r="M6" s="80"/>
      <c r="N6" s="80"/>
      <c r="O6" s="80"/>
      <c r="P6" s="81"/>
    </row>
    <row r="7" spans="1:18" ht="24" customHeight="1" x14ac:dyDescent="0.35">
      <c r="A7" s="77"/>
      <c r="B7" s="77"/>
      <c r="C7" s="78" t="s">
        <v>42</v>
      </c>
      <c r="D7" s="79" t="s">
        <v>1</v>
      </c>
      <c r="E7" s="80"/>
      <c r="F7" s="74" t="s">
        <v>2</v>
      </c>
      <c r="G7" s="76"/>
      <c r="H7" s="83" t="s">
        <v>43</v>
      </c>
      <c r="I7" s="79" t="s">
        <v>1</v>
      </c>
      <c r="J7" s="80"/>
      <c r="K7" s="80"/>
      <c r="L7" s="81"/>
      <c r="M7" s="74" t="s">
        <v>2</v>
      </c>
      <c r="N7" s="75"/>
      <c r="O7" s="75"/>
      <c r="P7" s="76"/>
    </row>
    <row r="8" spans="1:18" ht="51.75" customHeight="1" x14ac:dyDescent="0.35">
      <c r="A8" s="78"/>
      <c r="B8" s="78"/>
      <c r="C8" s="82"/>
      <c r="D8" s="11" t="s">
        <v>3</v>
      </c>
      <c r="E8" s="12" t="s">
        <v>6</v>
      </c>
      <c r="F8" s="11" t="s">
        <v>3</v>
      </c>
      <c r="G8" s="12" t="s">
        <v>6</v>
      </c>
      <c r="H8" s="84"/>
      <c r="I8" s="11" t="s">
        <v>4</v>
      </c>
      <c r="J8" s="13" t="s">
        <v>8</v>
      </c>
      <c r="K8" s="12" t="s">
        <v>6</v>
      </c>
      <c r="L8" s="14" t="s">
        <v>7</v>
      </c>
      <c r="M8" s="11" t="s">
        <v>4</v>
      </c>
      <c r="N8" s="64" t="s">
        <v>8</v>
      </c>
      <c r="O8" s="65" t="s">
        <v>6</v>
      </c>
      <c r="P8" s="15" t="s">
        <v>7</v>
      </c>
    </row>
    <row r="9" spans="1:18" s="45" customFormat="1" ht="33" customHeight="1" x14ac:dyDescent="0.35">
      <c r="A9" s="16">
        <v>1</v>
      </c>
      <c r="B9" s="48" t="s">
        <v>44</v>
      </c>
      <c r="C9" s="49">
        <v>512</v>
      </c>
      <c r="D9" s="17"/>
      <c r="E9" s="18"/>
      <c r="F9" s="17">
        <v>1</v>
      </c>
      <c r="G9" s="18">
        <v>0.2</v>
      </c>
      <c r="H9" s="49">
        <v>512</v>
      </c>
      <c r="I9" s="60">
        <v>0</v>
      </c>
      <c r="J9" s="19">
        <f t="shared" ref="J9:J17" si="0">D9-I9</f>
        <v>0</v>
      </c>
      <c r="K9" s="20">
        <f t="shared" ref="K9:L17" si="1">D9-J9</f>
        <v>0</v>
      </c>
      <c r="L9" s="20">
        <f t="shared" si="1"/>
        <v>0</v>
      </c>
      <c r="M9" s="67">
        <v>0</v>
      </c>
      <c r="N9" s="68">
        <f>F9-M9</f>
        <v>1</v>
      </c>
      <c r="O9" s="59">
        <f t="shared" ref="O9:O11" si="2">N9/H9%</f>
        <v>0.1953125</v>
      </c>
      <c r="P9" s="56">
        <f>G9-O9</f>
        <v>4.6875000000000111E-3</v>
      </c>
    </row>
    <row r="10" spans="1:18" s="45" customFormat="1" ht="33" customHeight="1" x14ac:dyDescent="0.35">
      <c r="A10" s="16">
        <v>2</v>
      </c>
      <c r="B10" s="48" t="s">
        <v>45</v>
      </c>
      <c r="C10" s="69">
        <v>271</v>
      </c>
      <c r="D10" s="17"/>
      <c r="E10" s="18"/>
      <c r="F10" s="17"/>
      <c r="G10" s="18"/>
      <c r="H10" s="69">
        <v>271</v>
      </c>
      <c r="I10" s="60">
        <v>0</v>
      </c>
      <c r="J10" s="19">
        <f t="shared" si="0"/>
        <v>0</v>
      </c>
      <c r="K10" s="20">
        <f t="shared" si="1"/>
        <v>0</v>
      </c>
      <c r="L10" s="20">
        <f t="shared" ref="L10:L17" si="3">E10-K10</f>
        <v>0</v>
      </c>
      <c r="M10" s="67">
        <v>0</v>
      </c>
      <c r="N10" s="68">
        <f t="shared" ref="N10:N32" si="4">F10-M10</f>
        <v>0</v>
      </c>
      <c r="O10" s="59">
        <f t="shared" si="2"/>
        <v>0</v>
      </c>
      <c r="P10" s="56">
        <f t="shared" ref="P10:P33" si="5">G10-O10</f>
        <v>0</v>
      </c>
    </row>
    <row r="11" spans="1:18" s="45" customFormat="1" ht="33" customHeight="1" x14ac:dyDescent="0.35">
      <c r="A11" s="16">
        <v>3</v>
      </c>
      <c r="B11" s="48" t="s">
        <v>46</v>
      </c>
      <c r="C11" s="49">
        <v>451</v>
      </c>
      <c r="D11" s="17"/>
      <c r="E11" s="18"/>
      <c r="F11" s="17"/>
      <c r="G11" s="18"/>
      <c r="H11" s="49">
        <v>451</v>
      </c>
      <c r="I11" s="60">
        <v>0</v>
      </c>
      <c r="J11" s="19">
        <f t="shared" si="0"/>
        <v>0</v>
      </c>
      <c r="K11" s="20">
        <f t="shared" si="1"/>
        <v>0</v>
      </c>
      <c r="L11" s="20">
        <f t="shared" si="3"/>
        <v>0</v>
      </c>
      <c r="M11" s="67">
        <v>0</v>
      </c>
      <c r="N11" s="68">
        <f t="shared" si="4"/>
        <v>0</v>
      </c>
      <c r="O11" s="59">
        <f t="shared" si="2"/>
        <v>0</v>
      </c>
      <c r="P11" s="56">
        <f t="shared" si="5"/>
        <v>0</v>
      </c>
    </row>
    <row r="12" spans="1:18" s="45" customFormat="1" ht="33" customHeight="1" x14ac:dyDescent="0.35">
      <c r="A12" s="16">
        <v>4</v>
      </c>
      <c r="B12" s="48" t="s">
        <v>47</v>
      </c>
      <c r="C12" s="49">
        <v>332</v>
      </c>
      <c r="D12" s="17"/>
      <c r="E12" s="18"/>
      <c r="F12" s="17">
        <v>2</v>
      </c>
      <c r="G12" s="18">
        <v>0.38</v>
      </c>
      <c r="H12" s="49">
        <v>332</v>
      </c>
      <c r="I12" s="60">
        <v>0</v>
      </c>
      <c r="J12" s="19">
        <f t="shared" si="0"/>
        <v>0</v>
      </c>
      <c r="K12" s="20">
        <f t="shared" si="1"/>
        <v>0</v>
      </c>
      <c r="L12" s="20">
        <f t="shared" si="3"/>
        <v>0</v>
      </c>
      <c r="M12" s="67">
        <v>1</v>
      </c>
      <c r="N12" s="68">
        <f t="shared" si="4"/>
        <v>1</v>
      </c>
      <c r="O12" s="59">
        <f>N12/H12%</f>
        <v>0.30120481927710846</v>
      </c>
      <c r="P12" s="56">
        <f t="shared" si="5"/>
        <v>7.8795180722891545E-2</v>
      </c>
    </row>
    <row r="13" spans="1:18" s="45" customFormat="1" ht="33" customHeight="1" x14ac:dyDescent="0.35">
      <c r="A13" s="16">
        <v>5</v>
      </c>
      <c r="B13" s="48" t="s">
        <v>48</v>
      </c>
      <c r="C13" s="49">
        <v>524</v>
      </c>
      <c r="D13" s="17"/>
      <c r="E13" s="18"/>
      <c r="F13" s="17">
        <v>2</v>
      </c>
      <c r="G13" s="18">
        <v>0.38</v>
      </c>
      <c r="H13" s="49">
        <v>524</v>
      </c>
      <c r="I13" s="60">
        <v>0</v>
      </c>
      <c r="J13" s="19">
        <f t="shared" ref="J13" si="6">D13-I13</f>
        <v>0</v>
      </c>
      <c r="K13" s="20">
        <f t="shared" ref="K13" si="7">D13-J13</f>
        <v>0</v>
      </c>
      <c r="L13" s="20">
        <f t="shared" ref="L13" si="8">E13-K13</f>
        <v>0</v>
      </c>
      <c r="M13" s="67">
        <v>0</v>
      </c>
      <c r="N13" s="68">
        <f t="shared" si="4"/>
        <v>2</v>
      </c>
      <c r="O13" s="59">
        <f t="shared" ref="O13:O33" si="9">N13/H13%</f>
        <v>0.38167938931297707</v>
      </c>
      <c r="P13" s="59">
        <f t="shared" si="5"/>
        <v>-1.6793893129770643E-3</v>
      </c>
    </row>
    <row r="14" spans="1:18" s="45" customFormat="1" ht="33" customHeight="1" x14ac:dyDescent="0.35">
      <c r="A14" s="16">
        <v>6</v>
      </c>
      <c r="B14" s="48" t="s">
        <v>49</v>
      </c>
      <c r="C14" s="49">
        <v>251</v>
      </c>
      <c r="D14" s="17"/>
      <c r="E14" s="18"/>
      <c r="F14" s="17"/>
      <c r="G14" s="18"/>
      <c r="H14" s="49">
        <v>251</v>
      </c>
      <c r="I14" s="60">
        <v>0</v>
      </c>
      <c r="J14" s="19">
        <f t="shared" si="0"/>
        <v>0</v>
      </c>
      <c r="K14" s="20">
        <f t="shared" si="1"/>
        <v>0</v>
      </c>
      <c r="L14" s="20">
        <f t="shared" si="3"/>
        <v>0</v>
      </c>
      <c r="M14" s="67">
        <v>0</v>
      </c>
      <c r="N14" s="68">
        <f t="shared" si="4"/>
        <v>0</v>
      </c>
      <c r="O14" s="59">
        <f t="shared" si="9"/>
        <v>0</v>
      </c>
      <c r="P14" s="56">
        <f t="shared" si="5"/>
        <v>0</v>
      </c>
    </row>
    <row r="15" spans="1:18" s="45" customFormat="1" ht="33" customHeight="1" x14ac:dyDescent="0.35">
      <c r="A15" s="16">
        <v>7</v>
      </c>
      <c r="B15" s="48" t="s">
        <v>50</v>
      </c>
      <c r="C15" s="49">
        <v>542</v>
      </c>
      <c r="D15" s="17"/>
      <c r="E15" s="18"/>
      <c r="F15" s="17">
        <v>2</v>
      </c>
      <c r="G15" s="18">
        <v>0.37</v>
      </c>
      <c r="H15" s="49">
        <v>542</v>
      </c>
      <c r="I15" s="60">
        <v>0</v>
      </c>
      <c r="J15" s="19">
        <f t="shared" si="0"/>
        <v>0</v>
      </c>
      <c r="K15" s="20">
        <f t="shared" si="1"/>
        <v>0</v>
      </c>
      <c r="L15" s="20">
        <f t="shared" si="3"/>
        <v>0</v>
      </c>
      <c r="M15" s="67">
        <v>0</v>
      </c>
      <c r="N15" s="68">
        <f t="shared" si="4"/>
        <v>2</v>
      </c>
      <c r="O15" s="59">
        <f t="shared" si="9"/>
        <v>0.36900369003690037</v>
      </c>
      <c r="P15" s="56">
        <f t="shared" si="5"/>
        <v>9.963099630996286E-4</v>
      </c>
    </row>
    <row r="16" spans="1:18" s="45" customFormat="1" ht="33" customHeight="1" x14ac:dyDescent="0.35">
      <c r="A16" s="16">
        <v>8</v>
      </c>
      <c r="B16" s="48" t="s">
        <v>51</v>
      </c>
      <c r="C16" s="49">
        <v>461</v>
      </c>
      <c r="D16" s="17"/>
      <c r="E16" s="18"/>
      <c r="F16" s="17">
        <v>1</v>
      </c>
      <c r="G16" s="18">
        <v>0.22</v>
      </c>
      <c r="H16" s="49">
        <v>461</v>
      </c>
      <c r="I16" s="60">
        <v>0</v>
      </c>
      <c r="J16" s="19">
        <f t="shared" si="0"/>
        <v>0</v>
      </c>
      <c r="K16" s="20">
        <f t="shared" si="1"/>
        <v>0</v>
      </c>
      <c r="L16" s="20">
        <f t="shared" si="3"/>
        <v>0</v>
      </c>
      <c r="M16" s="67">
        <v>0</v>
      </c>
      <c r="N16" s="68">
        <f t="shared" si="4"/>
        <v>1</v>
      </c>
      <c r="O16" s="59">
        <f t="shared" si="9"/>
        <v>0.21691973969631234</v>
      </c>
      <c r="P16" s="56">
        <f t="shared" si="5"/>
        <v>3.0802603036876597E-3</v>
      </c>
    </row>
    <row r="17" spans="1:16" s="45" customFormat="1" ht="33" customHeight="1" x14ac:dyDescent="0.35">
      <c r="A17" s="16">
        <v>9</v>
      </c>
      <c r="B17" s="48" t="s">
        <v>52</v>
      </c>
      <c r="C17" s="49">
        <v>283</v>
      </c>
      <c r="D17" s="17"/>
      <c r="E17" s="18"/>
      <c r="F17" s="17"/>
      <c r="G17" s="18"/>
      <c r="H17" s="49">
        <v>283</v>
      </c>
      <c r="I17" s="60">
        <v>0</v>
      </c>
      <c r="J17" s="19">
        <f t="shared" si="0"/>
        <v>0</v>
      </c>
      <c r="K17" s="20">
        <f t="shared" si="1"/>
        <v>0</v>
      </c>
      <c r="L17" s="20">
        <f t="shared" si="3"/>
        <v>0</v>
      </c>
      <c r="M17" s="67">
        <v>0</v>
      </c>
      <c r="N17" s="68">
        <f t="shared" si="4"/>
        <v>0</v>
      </c>
      <c r="O17" s="59">
        <f t="shared" si="9"/>
        <v>0</v>
      </c>
      <c r="P17" s="56">
        <f t="shared" si="5"/>
        <v>0</v>
      </c>
    </row>
    <row r="18" spans="1:16" s="45" customFormat="1" ht="33" customHeight="1" x14ac:dyDescent="0.35">
      <c r="A18" s="16">
        <v>10</v>
      </c>
      <c r="B18" s="48" t="s">
        <v>53</v>
      </c>
      <c r="C18" s="49">
        <v>197</v>
      </c>
      <c r="D18" s="17">
        <v>1</v>
      </c>
      <c r="E18" s="18">
        <v>0.51</v>
      </c>
      <c r="F18" s="17">
        <v>2</v>
      </c>
      <c r="G18" s="18">
        <v>1.02</v>
      </c>
      <c r="H18" s="49">
        <v>197</v>
      </c>
      <c r="I18" s="60">
        <v>0</v>
      </c>
      <c r="J18" s="19">
        <f>D18-I18</f>
        <v>1</v>
      </c>
      <c r="K18" s="20">
        <f t="shared" ref="K18:K27" si="10">D18-J18</f>
        <v>0</v>
      </c>
      <c r="L18" s="20">
        <f>E18-K18</f>
        <v>0.51</v>
      </c>
      <c r="M18" s="67">
        <v>1</v>
      </c>
      <c r="N18" s="68">
        <v>1</v>
      </c>
      <c r="O18" s="59">
        <f t="shared" si="9"/>
        <v>0.50761421319796951</v>
      </c>
      <c r="P18" s="56">
        <f>G18-O18</f>
        <v>0.51238578680203051</v>
      </c>
    </row>
    <row r="19" spans="1:16" s="45" customFormat="1" ht="33" customHeight="1" x14ac:dyDescent="0.35">
      <c r="A19" s="16">
        <v>11</v>
      </c>
      <c r="B19" s="48" t="s">
        <v>54</v>
      </c>
      <c r="C19" s="49">
        <v>264</v>
      </c>
      <c r="D19" s="17">
        <v>2</v>
      </c>
      <c r="E19" s="18">
        <v>0.76</v>
      </c>
      <c r="F19" s="17"/>
      <c r="G19" s="18"/>
      <c r="H19" s="49">
        <v>264</v>
      </c>
      <c r="I19" s="60">
        <v>0</v>
      </c>
      <c r="J19" s="19">
        <f t="shared" ref="J19:J33" si="11">D19-I19</f>
        <v>2</v>
      </c>
      <c r="K19" s="20">
        <f t="shared" si="10"/>
        <v>0</v>
      </c>
      <c r="L19" s="20">
        <f t="shared" ref="L19:L32" si="12">E19-K19</f>
        <v>0.76</v>
      </c>
      <c r="M19" s="67">
        <v>0</v>
      </c>
      <c r="N19" s="68">
        <f t="shared" si="4"/>
        <v>0</v>
      </c>
      <c r="O19" s="59">
        <f t="shared" si="9"/>
        <v>0</v>
      </c>
      <c r="P19" s="56">
        <f t="shared" si="5"/>
        <v>0</v>
      </c>
    </row>
    <row r="20" spans="1:16" s="45" customFormat="1" ht="33" customHeight="1" x14ac:dyDescent="0.35">
      <c r="A20" s="16">
        <v>12</v>
      </c>
      <c r="B20" s="48" t="s">
        <v>55</v>
      </c>
      <c r="C20" s="49">
        <v>238</v>
      </c>
      <c r="D20" s="17">
        <v>1</v>
      </c>
      <c r="E20" s="18">
        <v>0.42</v>
      </c>
      <c r="F20" s="17"/>
      <c r="G20" s="18"/>
      <c r="H20" s="49">
        <v>238</v>
      </c>
      <c r="I20" s="60">
        <v>0</v>
      </c>
      <c r="J20" s="19">
        <f t="shared" si="11"/>
        <v>1</v>
      </c>
      <c r="K20" s="20">
        <f t="shared" si="10"/>
        <v>0</v>
      </c>
      <c r="L20" s="20">
        <f t="shared" si="12"/>
        <v>0.42</v>
      </c>
      <c r="M20" s="67">
        <v>0</v>
      </c>
      <c r="N20" s="68">
        <f t="shared" si="4"/>
        <v>0</v>
      </c>
      <c r="O20" s="59">
        <f t="shared" si="9"/>
        <v>0</v>
      </c>
      <c r="P20" s="56">
        <f t="shared" si="5"/>
        <v>0</v>
      </c>
    </row>
    <row r="21" spans="1:16" s="45" customFormat="1" ht="33" customHeight="1" x14ac:dyDescent="0.35">
      <c r="A21" s="16">
        <v>13</v>
      </c>
      <c r="B21" s="48" t="s">
        <v>56</v>
      </c>
      <c r="C21" s="49">
        <v>140</v>
      </c>
      <c r="D21" s="17"/>
      <c r="E21" s="18"/>
      <c r="F21" s="17"/>
      <c r="G21" s="18"/>
      <c r="H21" s="49">
        <v>140</v>
      </c>
      <c r="I21" s="60">
        <v>0</v>
      </c>
      <c r="J21" s="19">
        <f t="shared" si="11"/>
        <v>0</v>
      </c>
      <c r="K21" s="20">
        <f t="shared" si="10"/>
        <v>0</v>
      </c>
      <c r="L21" s="20">
        <f t="shared" si="12"/>
        <v>0</v>
      </c>
      <c r="M21" s="67">
        <v>0</v>
      </c>
      <c r="N21" s="68">
        <f t="shared" si="4"/>
        <v>0</v>
      </c>
      <c r="O21" s="59">
        <f t="shared" si="9"/>
        <v>0</v>
      </c>
      <c r="P21" s="56">
        <f t="shared" si="5"/>
        <v>0</v>
      </c>
    </row>
    <row r="22" spans="1:16" s="45" customFormat="1" ht="33" customHeight="1" x14ac:dyDescent="0.35">
      <c r="A22" s="16">
        <v>14</v>
      </c>
      <c r="B22" s="48" t="s">
        <v>57</v>
      </c>
      <c r="C22" s="49">
        <v>176</v>
      </c>
      <c r="D22" s="17"/>
      <c r="E22" s="18"/>
      <c r="F22" s="17"/>
      <c r="G22" s="18"/>
      <c r="H22" s="49">
        <v>176</v>
      </c>
      <c r="I22" s="60">
        <v>0</v>
      </c>
      <c r="J22" s="19">
        <f t="shared" si="11"/>
        <v>0</v>
      </c>
      <c r="K22" s="20">
        <f t="shared" si="10"/>
        <v>0</v>
      </c>
      <c r="L22" s="20">
        <f t="shared" si="12"/>
        <v>0</v>
      </c>
      <c r="M22" s="67">
        <v>0</v>
      </c>
      <c r="N22" s="68">
        <f t="shared" si="4"/>
        <v>0</v>
      </c>
      <c r="O22" s="59">
        <f t="shared" si="9"/>
        <v>0</v>
      </c>
      <c r="P22" s="56">
        <f t="shared" si="5"/>
        <v>0</v>
      </c>
    </row>
    <row r="23" spans="1:16" s="45" customFormat="1" ht="33" customHeight="1" x14ac:dyDescent="0.35">
      <c r="A23" s="16">
        <v>15</v>
      </c>
      <c r="B23" s="48" t="s">
        <v>58</v>
      </c>
      <c r="C23" s="49">
        <v>340</v>
      </c>
      <c r="D23" s="17"/>
      <c r="E23" s="18"/>
      <c r="F23" s="17">
        <v>3</v>
      </c>
      <c r="G23" s="18">
        <v>0.88</v>
      </c>
      <c r="H23" s="49">
        <v>340</v>
      </c>
      <c r="I23" s="60">
        <v>0</v>
      </c>
      <c r="J23" s="19">
        <f t="shared" si="11"/>
        <v>0</v>
      </c>
      <c r="K23" s="20">
        <f t="shared" si="10"/>
        <v>0</v>
      </c>
      <c r="L23" s="20">
        <f t="shared" si="12"/>
        <v>0</v>
      </c>
      <c r="M23" s="67">
        <v>1</v>
      </c>
      <c r="N23" s="68">
        <f t="shared" si="4"/>
        <v>2</v>
      </c>
      <c r="O23" s="59">
        <f t="shared" si="9"/>
        <v>0.58823529411764708</v>
      </c>
      <c r="P23" s="56">
        <f t="shared" si="5"/>
        <v>0.29176470588235293</v>
      </c>
    </row>
    <row r="24" spans="1:16" s="45" customFormat="1" ht="33" customHeight="1" x14ac:dyDescent="0.35">
      <c r="A24" s="16">
        <v>16</v>
      </c>
      <c r="B24" s="48" t="s">
        <v>59</v>
      </c>
      <c r="C24" s="49">
        <v>355</v>
      </c>
      <c r="D24" s="17"/>
      <c r="E24" s="18"/>
      <c r="F24" s="17"/>
      <c r="G24" s="18"/>
      <c r="H24" s="49">
        <v>355</v>
      </c>
      <c r="I24" s="60">
        <v>0</v>
      </c>
      <c r="J24" s="19">
        <f t="shared" si="11"/>
        <v>0</v>
      </c>
      <c r="K24" s="20">
        <f t="shared" si="10"/>
        <v>0</v>
      </c>
      <c r="L24" s="20">
        <f t="shared" si="12"/>
        <v>0</v>
      </c>
      <c r="M24" s="67">
        <v>0</v>
      </c>
      <c r="N24" s="68">
        <f t="shared" si="4"/>
        <v>0</v>
      </c>
      <c r="O24" s="59">
        <f t="shared" si="9"/>
        <v>0</v>
      </c>
      <c r="P24" s="56">
        <f t="shared" si="5"/>
        <v>0</v>
      </c>
    </row>
    <row r="25" spans="1:16" s="45" customFormat="1" ht="33" customHeight="1" x14ac:dyDescent="0.35">
      <c r="A25" s="16">
        <v>17</v>
      </c>
      <c r="B25" s="48" t="s">
        <v>60</v>
      </c>
      <c r="C25" s="49">
        <v>293</v>
      </c>
      <c r="D25" s="17"/>
      <c r="E25" s="18"/>
      <c r="F25" s="17"/>
      <c r="G25" s="18"/>
      <c r="H25" s="49">
        <v>293</v>
      </c>
      <c r="I25" s="60">
        <v>0</v>
      </c>
      <c r="J25" s="19">
        <f t="shared" si="11"/>
        <v>0</v>
      </c>
      <c r="K25" s="20">
        <f t="shared" si="10"/>
        <v>0</v>
      </c>
      <c r="L25" s="20">
        <f t="shared" si="12"/>
        <v>0</v>
      </c>
      <c r="M25" s="67">
        <v>0</v>
      </c>
      <c r="N25" s="68">
        <f t="shared" si="4"/>
        <v>0</v>
      </c>
      <c r="O25" s="59">
        <f t="shared" si="9"/>
        <v>0</v>
      </c>
      <c r="P25" s="56">
        <f t="shared" si="5"/>
        <v>0</v>
      </c>
    </row>
    <row r="26" spans="1:16" s="45" customFormat="1" ht="33" customHeight="1" x14ac:dyDescent="0.35">
      <c r="A26" s="16">
        <v>18</v>
      </c>
      <c r="B26" s="48" t="s">
        <v>61</v>
      </c>
      <c r="C26" s="49">
        <v>524</v>
      </c>
      <c r="D26" s="17"/>
      <c r="E26" s="18"/>
      <c r="F26" s="17"/>
      <c r="G26" s="18"/>
      <c r="H26" s="49">
        <v>524</v>
      </c>
      <c r="I26" s="60">
        <v>0</v>
      </c>
      <c r="J26" s="19">
        <f t="shared" si="11"/>
        <v>0</v>
      </c>
      <c r="K26" s="20">
        <f t="shared" si="10"/>
        <v>0</v>
      </c>
      <c r="L26" s="20">
        <f t="shared" si="12"/>
        <v>0</v>
      </c>
      <c r="M26" s="67">
        <v>0</v>
      </c>
      <c r="N26" s="68">
        <f t="shared" si="4"/>
        <v>0</v>
      </c>
      <c r="O26" s="59">
        <f t="shared" si="9"/>
        <v>0</v>
      </c>
      <c r="P26" s="56">
        <f t="shared" si="5"/>
        <v>0</v>
      </c>
    </row>
    <row r="27" spans="1:16" s="45" customFormat="1" ht="33" customHeight="1" x14ac:dyDescent="0.35">
      <c r="A27" s="16">
        <v>19</v>
      </c>
      <c r="B27" s="48" t="s">
        <v>62</v>
      </c>
      <c r="C27" s="49">
        <v>229</v>
      </c>
      <c r="D27" s="17"/>
      <c r="E27" s="18"/>
      <c r="F27" s="17"/>
      <c r="G27" s="18"/>
      <c r="H27" s="49">
        <v>229</v>
      </c>
      <c r="I27" s="60">
        <v>0</v>
      </c>
      <c r="J27" s="19">
        <f t="shared" si="11"/>
        <v>0</v>
      </c>
      <c r="K27" s="20">
        <f t="shared" si="10"/>
        <v>0</v>
      </c>
      <c r="L27" s="20">
        <f t="shared" si="12"/>
        <v>0</v>
      </c>
      <c r="M27" s="67">
        <v>0</v>
      </c>
      <c r="N27" s="68">
        <f t="shared" si="4"/>
        <v>0</v>
      </c>
      <c r="O27" s="59">
        <f t="shared" si="9"/>
        <v>0</v>
      </c>
      <c r="P27" s="56">
        <f t="shared" si="5"/>
        <v>0</v>
      </c>
    </row>
    <row r="28" spans="1:16" ht="33" customHeight="1" x14ac:dyDescent="0.35">
      <c r="A28" s="16">
        <v>20</v>
      </c>
      <c r="B28" s="48" t="s">
        <v>63</v>
      </c>
      <c r="C28" s="49">
        <v>265</v>
      </c>
      <c r="D28" s="17"/>
      <c r="E28" s="18"/>
      <c r="F28" s="17">
        <v>1</v>
      </c>
      <c r="G28" s="18">
        <v>0.38</v>
      </c>
      <c r="H28" s="49">
        <v>265</v>
      </c>
      <c r="I28" s="60">
        <v>0</v>
      </c>
      <c r="J28" s="19">
        <f t="shared" si="11"/>
        <v>0</v>
      </c>
      <c r="K28" s="20">
        <f t="shared" ref="K28:K32" si="13">D28-J28</f>
        <v>0</v>
      </c>
      <c r="L28" s="20">
        <f t="shared" si="12"/>
        <v>0</v>
      </c>
      <c r="M28" s="67">
        <v>0</v>
      </c>
      <c r="N28" s="68">
        <f>F28-M28</f>
        <v>1</v>
      </c>
      <c r="O28" s="59">
        <f t="shared" si="9"/>
        <v>0.37735849056603776</v>
      </c>
      <c r="P28" s="56">
        <f t="shared" si="5"/>
        <v>2.6415094339622414E-3</v>
      </c>
    </row>
    <row r="29" spans="1:16" ht="33" customHeight="1" x14ac:dyDescent="0.35">
      <c r="A29" s="16">
        <v>21</v>
      </c>
      <c r="B29" s="48" t="s">
        <v>64</v>
      </c>
      <c r="C29" s="49">
        <v>151</v>
      </c>
      <c r="D29" s="17"/>
      <c r="E29" s="18"/>
      <c r="F29" s="17">
        <v>1</v>
      </c>
      <c r="G29" s="18">
        <v>0.66</v>
      </c>
      <c r="H29" s="49">
        <v>151</v>
      </c>
      <c r="I29" s="60">
        <v>0</v>
      </c>
      <c r="J29" s="19">
        <f t="shared" ref="J29" si="14">D29-I29</f>
        <v>0</v>
      </c>
      <c r="K29" s="20">
        <f t="shared" ref="K29" si="15">D29-J29</f>
        <v>0</v>
      </c>
      <c r="L29" s="20">
        <f t="shared" ref="L29" si="16">E29-K29</f>
        <v>0</v>
      </c>
      <c r="M29" s="67">
        <v>0</v>
      </c>
      <c r="N29" s="68">
        <f>F29-M29</f>
        <v>1</v>
      </c>
      <c r="O29" s="59">
        <f t="shared" si="9"/>
        <v>0.66225165562913912</v>
      </c>
      <c r="P29" s="59">
        <f t="shared" si="5"/>
        <v>-2.2516556291390932E-3</v>
      </c>
    </row>
    <row r="30" spans="1:16" ht="33" customHeight="1" x14ac:dyDescent="0.35">
      <c r="A30" s="16">
        <v>22</v>
      </c>
      <c r="B30" s="48" t="s">
        <v>65</v>
      </c>
      <c r="C30" s="49">
        <v>170</v>
      </c>
      <c r="D30" s="17"/>
      <c r="E30" s="18"/>
      <c r="F30" s="17"/>
      <c r="G30" s="18"/>
      <c r="H30" s="49">
        <v>170</v>
      </c>
      <c r="I30" s="60">
        <v>0</v>
      </c>
      <c r="J30" s="19">
        <f t="shared" si="11"/>
        <v>0</v>
      </c>
      <c r="K30" s="20">
        <f t="shared" si="13"/>
        <v>0</v>
      </c>
      <c r="L30" s="20">
        <f t="shared" si="12"/>
        <v>0</v>
      </c>
      <c r="M30" s="67">
        <v>0</v>
      </c>
      <c r="N30" s="68">
        <f t="shared" si="4"/>
        <v>0</v>
      </c>
      <c r="O30" s="59">
        <f t="shared" si="9"/>
        <v>0</v>
      </c>
      <c r="P30" s="56">
        <f t="shared" si="5"/>
        <v>0</v>
      </c>
    </row>
    <row r="31" spans="1:16" ht="33" customHeight="1" x14ac:dyDescent="0.35">
      <c r="A31" s="16">
        <v>23</v>
      </c>
      <c r="B31" s="48" t="s">
        <v>66</v>
      </c>
      <c r="C31" s="49">
        <v>146</v>
      </c>
      <c r="D31" s="17"/>
      <c r="E31" s="18"/>
      <c r="F31" s="17"/>
      <c r="G31" s="18"/>
      <c r="H31" s="49">
        <v>146</v>
      </c>
      <c r="I31" s="60">
        <v>0</v>
      </c>
      <c r="J31" s="19">
        <f t="shared" si="11"/>
        <v>0</v>
      </c>
      <c r="K31" s="20">
        <f t="shared" si="13"/>
        <v>0</v>
      </c>
      <c r="L31" s="20">
        <f t="shared" si="12"/>
        <v>0</v>
      </c>
      <c r="M31" s="67">
        <v>0</v>
      </c>
      <c r="N31" s="68">
        <f t="shared" si="4"/>
        <v>0</v>
      </c>
      <c r="O31" s="59">
        <f t="shared" si="9"/>
        <v>0</v>
      </c>
      <c r="P31" s="56">
        <f t="shared" si="5"/>
        <v>0</v>
      </c>
    </row>
    <row r="32" spans="1:16" ht="33" customHeight="1" x14ac:dyDescent="0.35">
      <c r="A32" s="16">
        <v>24</v>
      </c>
      <c r="B32" s="50" t="s">
        <v>67</v>
      </c>
      <c r="C32" s="49">
        <v>135</v>
      </c>
      <c r="D32" s="17"/>
      <c r="E32" s="18"/>
      <c r="F32" s="17"/>
      <c r="G32" s="18"/>
      <c r="H32" s="49">
        <v>135</v>
      </c>
      <c r="I32" s="60">
        <v>0</v>
      </c>
      <c r="J32" s="19">
        <f t="shared" si="11"/>
        <v>0</v>
      </c>
      <c r="K32" s="20">
        <f t="shared" si="13"/>
        <v>0</v>
      </c>
      <c r="L32" s="20">
        <f t="shared" si="12"/>
        <v>0</v>
      </c>
      <c r="M32" s="67">
        <v>0</v>
      </c>
      <c r="N32" s="68">
        <f t="shared" si="4"/>
        <v>0</v>
      </c>
      <c r="O32" s="59">
        <f t="shared" si="9"/>
        <v>0</v>
      </c>
      <c r="P32" s="56">
        <f t="shared" si="5"/>
        <v>0</v>
      </c>
    </row>
    <row r="33" spans="1:16" ht="33" customHeight="1" x14ac:dyDescent="0.35">
      <c r="A33" s="16">
        <v>25</v>
      </c>
      <c r="B33" s="48" t="s">
        <v>68</v>
      </c>
      <c r="C33" s="49">
        <v>128</v>
      </c>
      <c r="D33" s="17"/>
      <c r="E33" s="18"/>
      <c r="F33" s="17">
        <v>2</v>
      </c>
      <c r="G33" s="18">
        <v>1.56</v>
      </c>
      <c r="H33" s="49">
        <v>128</v>
      </c>
      <c r="I33" s="60">
        <v>0</v>
      </c>
      <c r="J33" s="19">
        <f t="shared" si="11"/>
        <v>0</v>
      </c>
      <c r="K33" s="20">
        <f t="shared" ref="K33" si="17">D33-J33</f>
        <v>0</v>
      </c>
      <c r="L33" s="20">
        <f t="shared" ref="L33" si="18">E33-K33</f>
        <v>0</v>
      </c>
      <c r="M33" s="67">
        <v>0</v>
      </c>
      <c r="N33" s="68">
        <v>2</v>
      </c>
      <c r="O33" s="59">
        <f t="shared" si="9"/>
        <v>1.5625</v>
      </c>
      <c r="P33" s="59">
        <f t="shared" si="5"/>
        <v>-2.4999999999999467E-3</v>
      </c>
    </row>
    <row r="34" spans="1:16" s="46" customFormat="1" ht="39.9" customHeight="1" x14ac:dyDescent="0.35">
      <c r="A34" s="47"/>
      <c r="B34" s="47" t="s">
        <v>5</v>
      </c>
      <c r="C34" s="22">
        <f>SUM(C9:C33)</f>
        <v>7378</v>
      </c>
      <c r="D34" s="23">
        <f>SUM(D9:D33)</f>
        <v>4</v>
      </c>
      <c r="E34" s="24">
        <f>D34/C34%</f>
        <v>5.4215234480889128E-2</v>
      </c>
      <c r="F34" s="22">
        <f>SUM(F9:F33)</f>
        <v>17</v>
      </c>
      <c r="G34" s="24">
        <f>F34/C34%</f>
        <v>0.2304147465437788</v>
      </c>
      <c r="H34" s="22">
        <f>SUM(H9:H33)</f>
        <v>7378</v>
      </c>
      <c r="I34" s="25">
        <f>SUM(I9:I33)</f>
        <v>0</v>
      </c>
      <c r="J34" s="26">
        <f>SUM(J9:J33)</f>
        <v>4</v>
      </c>
      <c r="K34" s="24">
        <f>J34/H34%</f>
        <v>5.4215234480889128E-2</v>
      </c>
      <c r="L34" s="27">
        <f>E34-K34</f>
        <v>0</v>
      </c>
      <c r="M34" s="28">
        <f>SUM(M9:M33)</f>
        <v>3</v>
      </c>
      <c r="N34" s="61">
        <f>SUM(N9:N33)</f>
        <v>14</v>
      </c>
      <c r="O34" s="58">
        <f>N34/H34%</f>
        <v>0.18975332068311196</v>
      </c>
      <c r="P34" s="57">
        <f>G34-O34</f>
        <v>4.0661425860666844E-2</v>
      </c>
    </row>
    <row r="35" spans="1:16" ht="24.75" customHeight="1" x14ac:dyDescent="0.35">
      <c r="B35" s="29"/>
      <c r="C35" s="30"/>
    </row>
    <row r="36" spans="1:16" x14ac:dyDescent="0.35">
      <c r="C36" s="30"/>
    </row>
    <row r="37" spans="1:16" x14ac:dyDescent="0.35">
      <c r="C37" s="30"/>
    </row>
  </sheetData>
  <mergeCells count="14">
    <mergeCell ref="A1:B1"/>
    <mergeCell ref="A2:B2"/>
    <mergeCell ref="A4:P4"/>
    <mergeCell ref="M7:P7"/>
    <mergeCell ref="A3:P3"/>
    <mergeCell ref="A6:A8"/>
    <mergeCell ref="B6:B8"/>
    <mergeCell ref="C6:G6"/>
    <mergeCell ref="H6:P6"/>
    <mergeCell ref="C7:C8"/>
    <mergeCell ref="D7:E7"/>
    <mergeCell ref="F7:G7"/>
    <mergeCell ref="H7:H8"/>
    <mergeCell ref="I7:L7"/>
  </mergeCells>
  <pageMargins left="0.55118110236220474" right="0.31496062992125984" top="0.35433070866141736" bottom="0.19685039370078741" header="0.31496062992125984" footer="0.11811023622047245"/>
  <pageSetup paperSize="9" scale="9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showGridLines="0" zoomScale="85" zoomScaleNormal="85" workbookViewId="0">
      <selection activeCell="E9" sqref="E9"/>
    </sheetView>
  </sheetViews>
  <sheetFormatPr defaultColWidth="8.90625" defaultRowHeight="18" x14ac:dyDescent="0.35"/>
  <cols>
    <col min="1" max="1" width="6.1796875" style="1" customWidth="1"/>
    <col min="2" max="2" width="26.36328125" style="1" customWidth="1"/>
    <col min="3" max="3" width="13.81640625" style="1" customWidth="1"/>
    <col min="4" max="16384" width="8.90625" style="1"/>
  </cols>
  <sheetData>
    <row r="1" spans="1:19" ht="6.75" customHeight="1" x14ac:dyDescent="0.35"/>
    <row r="2" spans="1:19" x14ac:dyDescent="0.35">
      <c r="A2" s="87" t="s">
        <v>75</v>
      </c>
      <c r="B2" s="87"/>
      <c r="C2" s="87"/>
      <c r="D2" s="87"/>
      <c r="E2" s="87"/>
      <c r="F2" s="87"/>
      <c r="G2" s="87"/>
      <c r="H2" s="87"/>
      <c r="I2" s="87"/>
      <c r="J2" s="87"/>
    </row>
    <row r="3" spans="1:19" x14ac:dyDescent="0.35">
      <c r="A3" s="92" t="str">
        <f>'Du kien giam ty le ho ngheo'!A4:P4</f>
        <v>(Kèm theo Kế hoạch số        /KH-UBND ngày    /4/2026 của UBND phường Tam Thanh)</v>
      </c>
      <c r="B3" s="92"/>
      <c r="C3" s="92"/>
      <c r="D3" s="92"/>
      <c r="E3" s="92"/>
      <c r="F3" s="92"/>
      <c r="G3" s="92"/>
      <c r="H3" s="92"/>
      <c r="I3" s="92"/>
      <c r="J3" s="92"/>
    </row>
    <row r="4" spans="1:19" x14ac:dyDescent="0.35">
      <c r="A4" s="39"/>
      <c r="B4" s="39"/>
      <c r="C4" s="39"/>
      <c r="D4" s="40"/>
      <c r="E4" s="40"/>
      <c r="F4" s="40"/>
      <c r="G4" s="40"/>
      <c r="H4" s="91" t="s">
        <v>37</v>
      </c>
      <c r="I4" s="91"/>
      <c r="J4" s="91"/>
    </row>
    <row r="5" spans="1:19" ht="21.75" customHeight="1" x14ac:dyDescent="0.35">
      <c r="A5" s="78" t="s">
        <v>10</v>
      </c>
      <c r="B5" s="78" t="s">
        <v>11</v>
      </c>
      <c r="C5" s="78" t="s">
        <v>36</v>
      </c>
      <c r="D5" s="77" t="s">
        <v>13</v>
      </c>
      <c r="E5" s="77"/>
      <c r="F5" s="77"/>
      <c r="G5" s="77" t="s">
        <v>70</v>
      </c>
      <c r="H5" s="77"/>
      <c r="I5" s="77"/>
      <c r="J5" s="78" t="s">
        <v>14</v>
      </c>
    </row>
    <row r="6" spans="1:19" ht="46.8" x14ac:dyDescent="0.35">
      <c r="A6" s="88"/>
      <c r="B6" s="88"/>
      <c r="C6" s="88"/>
      <c r="D6" s="21" t="s">
        <v>12</v>
      </c>
      <c r="E6" s="21" t="s">
        <v>71</v>
      </c>
      <c r="F6" s="21" t="s">
        <v>72</v>
      </c>
      <c r="G6" s="21" t="s">
        <v>12</v>
      </c>
      <c r="H6" s="21" t="s">
        <v>71</v>
      </c>
      <c r="I6" s="21" t="s">
        <v>72</v>
      </c>
      <c r="J6" s="88"/>
      <c r="L6" s="86"/>
      <c r="M6" s="86"/>
      <c r="N6" s="86"/>
      <c r="O6" s="86"/>
      <c r="P6" s="86"/>
      <c r="Q6" s="86"/>
      <c r="R6" s="86"/>
      <c r="S6" s="86"/>
    </row>
    <row r="7" spans="1:19" x14ac:dyDescent="0.35">
      <c r="A7" s="89" t="s">
        <v>69</v>
      </c>
      <c r="B7" s="90"/>
      <c r="C7" s="55">
        <f>C8+C9+C12+C16+C17+C20</f>
        <v>25</v>
      </c>
      <c r="D7" s="55">
        <f t="shared" ref="D7:I7" si="0">D8+D9+D12+D16+D17+D20</f>
        <v>25</v>
      </c>
      <c r="E7" s="55">
        <f t="shared" si="0"/>
        <v>0</v>
      </c>
      <c r="F7" s="55">
        <f t="shared" si="0"/>
        <v>25</v>
      </c>
      <c r="G7" s="31">
        <f t="shared" si="0"/>
        <v>0</v>
      </c>
      <c r="H7" s="31">
        <f t="shared" si="0"/>
        <v>0</v>
      </c>
      <c r="I7" s="31">
        <f t="shared" si="0"/>
        <v>0</v>
      </c>
      <c r="J7" s="32"/>
    </row>
    <row r="8" spans="1:19" ht="26.25" customHeight="1" x14ac:dyDescent="0.35">
      <c r="A8" s="2" t="s">
        <v>35</v>
      </c>
      <c r="B8" s="33" t="s">
        <v>16</v>
      </c>
      <c r="C8" s="41">
        <f>D8+G8</f>
        <v>0</v>
      </c>
      <c r="D8" s="41">
        <f>E8+F8</f>
        <v>0</v>
      </c>
      <c r="E8" s="41">
        <v>0</v>
      </c>
      <c r="F8" s="41">
        <v>0</v>
      </c>
      <c r="G8" s="41">
        <f>H8+I8</f>
        <v>0</v>
      </c>
      <c r="H8" s="41">
        <v>0</v>
      </c>
      <c r="I8" s="41">
        <v>0</v>
      </c>
      <c r="J8" s="42"/>
      <c r="L8" s="4"/>
    </row>
    <row r="9" spans="1:19" ht="26.25" customHeight="1" x14ac:dyDescent="0.35">
      <c r="A9" s="2" t="s">
        <v>15</v>
      </c>
      <c r="B9" s="33" t="s">
        <v>18</v>
      </c>
      <c r="C9" s="52">
        <f>C10+C11</f>
        <v>0</v>
      </c>
      <c r="D9" s="52">
        <f>D10+D11</f>
        <v>0</v>
      </c>
      <c r="E9" s="54">
        <f t="shared" ref="E9:I9" si="1">E10+E11</f>
        <v>0</v>
      </c>
      <c r="F9" s="41">
        <f t="shared" si="1"/>
        <v>0</v>
      </c>
      <c r="G9" s="41">
        <f t="shared" si="1"/>
        <v>0</v>
      </c>
      <c r="H9" s="41">
        <f>H10+H11</f>
        <v>0</v>
      </c>
      <c r="I9" s="41">
        <f t="shared" si="1"/>
        <v>0</v>
      </c>
      <c r="J9" s="42"/>
      <c r="L9" s="4"/>
    </row>
    <row r="10" spans="1:19" ht="26.25" customHeight="1" x14ac:dyDescent="0.35">
      <c r="A10" s="3">
        <v>1</v>
      </c>
      <c r="B10" s="34" t="s">
        <v>19</v>
      </c>
      <c r="C10" s="51">
        <f t="shared" ref="C10:C22" si="2">D10+G10</f>
        <v>0</v>
      </c>
      <c r="D10" s="51">
        <f>E10+F10</f>
        <v>0</v>
      </c>
      <c r="E10" s="43">
        <v>0</v>
      </c>
      <c r="F10" s="43">
        <v>0</v>
      </c>
      <c r="G10" s="43">
        <f>H10+I10</f>
        <v>0</v>
      </c>
      <c r="H10" s="43">
        <v>0</v>
      </c>
      <c r="I10" s="43">
        <v>0</v>
      </c>
      <c r="J10" s="42"/>
      <c r="L10" s="4"/>
    </row>
    <row r="11" spans="1:19" ht="26.25" customHeight="1" x14ac:dyDescent="0.35">
      <c r="A11" s="3">
        <v>2</v>
      </c>
      <c r="B11" s="34" t="s">
        <v>20</v>
      </c>
      <c r="C11" s="51">
        <f t="shared" si="2"/>
        <v>0</v>
      </c>
      <c r="D11" s="51">
        <f>E11+F11</f>
        <v>0</v>
      </c>
      <c r="E11" s="43">
        <v>0</v>
      </c>
      <c r="F11" s="43">
        <v>0</v>
      </c>
      <c r="G11" s="43">
        <f>H11+I11</f>
        <v>0</v>
      </c>
      <c r="H11" s="43">
        <v>0</v>
      </c>
      <c r="I11" s="43">
        <v>0</v>
      </c>
      <c r="J11" s="42"/>
    </row>
    <row r="12" spans="1:19" ht="26.25" customHeight="1" x14ac:dyDescent="0.35">
      <c r="A12" s="35" t="s">
        <v>17</v>
      </c>
      <c r="B12" s="33" t="s">
        <v>22</v>
      </c>
      <c r="C12" s="52">
        <f>C13+C14+C15</f>
        <v>0</v>
      </c>
      <c r="D12" s="52">
        <f t="shared" ref="D12:I12" si="3">D13+D14+D15</f>
        <v>0</v>
      </c>
      <c r="E12" s="41">
        <f t="shared" si="3"/>
        <v>0</v>
      </c>
      <c r="F12" s="41">
        <f t="shared" si="3"/>
        <v>0</v>
      </c>
      <c r="G12" s="41">
        <f t="shared" si="3"/>
        <v>0</v>
      </c>
      <c r="H12" s="41">
        <f t="shared" si="3"/>
        <v>0</v>
      </c>
      <c r="I12" s="41">
        <f t="shared" si="3"/>
        <v>0</v>
      </c>
      <c r="J12" s="42"/>
    </row>
    <row r="13" spans="1:19" ht="26.25" customHeight="1" x14ac:dyDescent="0.35">
      <c r="A13" s="36">
        <v>1</v>
      </c>
      <c r="B13" s="34" t="s">
        <v>23</v>
      </c>
      <c r="C13" s="43">
        <f t="shared" si="2"/>
        <v>0</v>
      </c>
      <c r="D13" s="43">
        <f t="shared" ref="D13:D15" si="4">E13+F13</f>
        <v>0</v>
      </c>
      <c r="E13" s="43">
        <v>0</v>
      </c>
      <c r="F13" s="43">
        <v>0</v>
      </c>
      <c r="G13" s="43">
        <f t="shared" ref="G13:G15" si="5">H13+I13</f>
        <v>0</v>
      </c>
      <c r="H13" s="43">
        <v>0</v>
      </c>
      <c r="I13" s="43">
        <v>0</v>
      </c>
      <c r="J13" s="42"/>
    </row>
    <row r="14" spans="1:19" ht="26.25" customHeight="1" x14ac:dyDescent="0.35">
      <c r="A14" s="36">
        <v>2</v>
      </c>
      <c r="B14" s="34" t="s">
        <v>24</v>
      </c>
      <c r="C14" s="43">
        <f t="shared" si="2"/>
        <v>0</v>
      </c>
      <c r="D14" s="43">
        <f t="shared" si="4"/>
        <v>0</v>
      </c>
      <c r="E14" s="43">
        <v>0</v>
      </c>
      <c r="F14" s="43">
        <v>0</v>
      </c>
      <c r="G14" s="43">
        <f t="shared" si="5"/>
        <v>0</v>
      </c>
      <c r="H14" s="43">
        <v>0</v>
      </c>
      <c r="I14" s="43">
        <v>0</v>
      </c>
      <c r="J14" s="42"/>
    </row>
    <row r="15" spans="1:19" ht="26.25" customHeight="1" x14ac:dyDescent="0.35">
      <c r="A15" s="36">
        <v>3</v>
      </c>
      <c r="B15" s="34" t="s">
        <v>25</v>
      </c>
      <c r="C15" s="43">
        <f t="shared" si="2"/>
        <v>0</v>
      </c>
      <c r="D15" s="43">
        <f t="shared" si="4"/>
        <v>0</v>
      </c>
      <c r="E15" s="43">
        <v>0</v>
      </c>
      <c r="F15" s="43">
        <v>0</v>
      </c>
      <c r="G15" s="43">
        <f t="shared" si="5"/>
        <v>0</v>
      </c>
      <c r="H15" s="43">
        <v>0</v>
      </c>
      <c r="I15" s="43">
        <v>0</v>
      </c>
      <c r="J15" s="42"/>
    </row>
    <row r="16" spans="1:19" ht="26.25" customHeight="1" x14ac:dyDescent="0.35">
      <c r="A16" s="35" t="s">
        <v>21</v>
      </c>
      <c r="B16" s="33" t="s">
        <v>27</v>
      </c>
      <c r="C16" s="41">
        <f t="shared" si="2"/>
        <v>0</v>
      </c>
      <c r="D16" s="41">
        <f>E16+F16</f>
        <v>0</v>
      </c>
      <c r="E16" s="41">
        <v>0</v>
      </c>
      <c r="F16" s="41">
        <v>0</v>
      </c>
      <c r="G16" s="41">
        <f>H16+I16</f>
        <v>0</v>
      </c>
      <c r="H16" s="41">
        <v>0</v>
      </c>
      <c r="I16" s="41">
        <v>0</v>
      </c>
      <c r="J16" s="42"/>
    </row>
    <row r="17" spans="1:17" ht="26.25" customHeight="1" x14ac:dyDescent="0.35">
      <c r="A17" s="2" t="s">
        <v>26</v>
      </c>
      <c r="B17" s="33" t="s">
        <v>29</v>
      </c>
      <c r="C17" s="41">
        <f>C18+C19</f>
        <v>0</v>
      </c>
      <c r="D17" s="41">
        <f t="shared" ref="D17:I17" si="6">D18+D19</f>
        <v>0</v>
      </c>
      <c r="E17" s="41">
        <f t="shared" si="6"/>
        <v>0</v>
      </c>
      <c r="F17" s="41">
        <f t="shared" si="6"/>
        <v>0</v>
      </c>
      <c r="G17" s="41">
        <f t="shared" si="6"/>
        <v>0</v>
      </c>
      <c r="H17" s="41">
        <f t="shared" si="6"/>
        <v>0</v>
      </c>
      <c r="I17" s="41">
        <f t="shared" si="6"/>
        <v>0</v>
      </c>
      <c r="J17" s="42"/>
    </row>
    <row r="18" spans="1:17" ht="26.25" customHeight="1" x14ac:dyDescent="0.35">
      <c r="A18" s="3">
        <v>1</v>
      </c>
      <c r="B18" s="34" t="s">
        <v>30</v>
      </c>
      <c r="C18" s="43">
        <f t="shared" si="2"/>
        <v>0</v>
      </c>
      <c r="D18" s="43">
        <f t="shared" ref="D18:D19" si="7">E18+F18</f>
        <v>0</v>
      </c>
      <c r="E18" s="43">
        <v>0</v>
      </c>
      <c r="F18" s="43">
        <v>0</v>
      </c>
      <c r="G18" s="43">
        <f t="shared" ref="G18:G19" si="8">H18+I18</f>
        <v>0</v>
      </c>
      <c r="H18" s="43">
        <v>0</v>
      </c>
      <c r="I18" s="43">
        <v>0</v>
      </c>
      <c r="J18" s="42"/>
    </row>
    <row r="19" spans="1:17" ht="26.25" customHeight="1" x14ac:dyDescent="0.35">
      <c r="A19" s="3">
        <v>2</v>
      </c>
      <c r="B19" s="34" t="s">
        <v>31</v>
      </c>
      <c r="C19" s="43">
        <f t="shared" si="2"/>
        <v>0</v>
      </c>
      <c r="D19" s="43">
        <f t="shared" si="7"/>
        <v>0</v>
      </c>
      <c r="E19" s="43"/>
      <c r="F19" s="43">
        <v>0</v>
      </c>
      <c r="G19" s="43">
        <f t="shared" si="8"/>
        <v>0</v>
      </c>
      <c r="H19" s="43"/>
      <c r="I19" s="43">
        <v>0</v>
      </c>
      <c r="J19" s="42"/>
      <c r="L19" s="85"/>
      <c r="M19" s="85"/>
      <c r="N19" s="85"/>
      <c r="O19" s="85"/>
      <c r="P19" s="85"/>
      <c r="Q19" s="85"/>
    </row>
    <row r="20" spans="1:17" ht="26.25" customHeight="1" x14ac:dyDescent="0.35">
      <c r="A20" s="2" t="s">
        <v>28</v>
      </c>
      <c r="B20" s="37" t="s">
        <v>32</v>
      </c>
      <c r="C20" s="52">
        <f>C21+C22</f>
        <v>25</v>
      </c>
      <c r="D20" s="52">
        <f t="shared" ref="D20:I20" si="9">D21+D22</f>
        <v>25</v>
      </c>
      <c r="E20" s="52">
        <f t="shared" si="9"/>
        <v>0</v>
      </c>
      <c r="F20" s="52">
        <f t="shared" si="9"/>
        <v>25</v>
      </c>
      <c r="G20" s="41">
        <f t="shared" si="9"/>
        <v>0</v>
      </c>
      <c r="H20" s="41">
        <f t="shared" si="9"/>
        <v>0</v>
      </c>
      <c r="I20" s="41">
        <f t="shared" si="9"/>
        <v>0</v>
      </c>
      <c r="J20" s="42"/>
      <c r="L20" s="85"/>
      <c r="M20" s="85"/>
      <c r="N20" s="85"/>
      <c r="O20" s="85"/>
      <c r="P20" s="85"/>
      <c r="Q20" s="85"/>
    </row>
    <row r="21" spans="1:17" ht="26.25" customHeight="1" x14ac:dyDescent="0.35">
      <c r="A21" s="3">
        <v>1</v>
      </c>
      <c r="B21" s="34" t="s">
        <v>33</v>
      </c>
      <c r="C21" s="53">
        <f>D21+G21</f>
        <v>10</v>
      </c>
      <c r="D21" s="53">
        <f t="shared" ref="D21:D22" si="10">E21+F21</f>
        <v>10</v>
      </c>
      <c r="E21" s="53">
        <v>0</v>
      </c>
      <c r="F21" s="53">
        <v>10</v>
      </c>
      <c r="G21" s="44">
        <f t="shared" ref="G21" si="11">H21+I21</f>
        <v>0</v>
      </c>
      <c r="H21" s="44">
        <v>0</v>
      </c>
      <c r="I21" s="44">
        <v>0</v>
      </c>
      <c r="J21" s="42"/>
      <c r="L21" s="85"/>
      <c r="M21" s="85"/>
      <c r="N21" s="85"/>
      <c r="O21" s="85"/>
      <c r="P21" s="85"/>
      <c r="Q21" s="85"/>
    </row>
    <row r="22" spans="1:17" ht="26.25" customHeight="1" x14ac:dyDescent="0.35">
      <c r="A22" s="3">
        <v>2</v>
      </c>
      <c r="B22" s="38" t="s">
        <v>34</v>
      </c>
      <c r="C22" s="53">
        <f t="shared" si="2"/>
        <v>15</v>
      </c>
      <c r="D22" s="53">
        <f t="shared" si="10"/>
        <v>15</v>
      </c>
      <c r="E22" s="53">
        <v>0</v>
      </c>
      <c r="F22" s="53">
        <v>15</v>
      </c>
      <c r="G22" s="44">
        <v>0</v>
      </c>
      <c r="H22" s="44">
        <v>0</v>
      </c>
      <c r="I22" s="44">
        <v>0</v>
      </c>
      <c r="J22" s="42"/>
      <c r="L22" s="85"/>
      <c r="M22" s="85"/>
      <c r="N22" s="85"/>
      <c r="O22" s="85"/>
      <c r="P22" s="85"/>
      <c r="Q22" s="85"/>
    </row>
  </sheetData>
  <mergeCells count="12">
    <mergeCell ref="L19:Q22"/>
    <mergeCell ref="L6:S6"/>
    <mergeCell ref="D5:F5"/>
    <mergeCell ref="G5:I5"/>
    <mergeCell ref="A2:J2"/>
    <mergeCell ref="A5:A6"/>
    <mergeCell ref="B5:B6"/>
    <mergeCell ref="C5:C6"/>
    <mergeCell ref="A7:B7"/>
    <mergeCell ref="J5:J6"/>
    <mergeCell ref="H4:J4"/>
    <mergeCell ref="A3:J3"/>
  </mergeCells>
  <pageMargins left="0.55118110236220474" right="0.27559055118110237" top="0.35433070866141736" bottom="0.15748031496062992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Du kien giam ty le ho ngheo</vt:lpstr>
      <vt:lpstr>dự kiến vốn</vt:lpstr>
      <vt:lpstr>'Du kien giam ty le ho ngheo'!Print_Area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Tinh Tu Computer</cp:lastModifiedBy>
  <cp:lastPrinted>2026-04-02T04:07:29Z</cp:lastPrinted>
  <dcterms:created xsi:type="dcterms:W3CDTF">2022-06-15T01:15:34Z</dcterms:created>
  <dcterms:modified xsi:type="dcterms:W3CDTF">2026-04-23T03:55:03Z</dcterms:modified>
</cp:coreProperties>
</file>